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rzegar\Desktop\"/>
    </mc:Choice>
  </mc:AlternateContent>
  <xr:revisionPtr revIDLastSave="0" documentId="8_{61D4D55A-9BC0-412A-A441-53E37A70B8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 (2)نهای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F5" i="1"/>
  <c r="F4" i="1"/>
  <c r="E5" i="1"/>
  <c r="E4" i="1"/>
  <c r="E6" i="1" s="1"/>
  <c r="C5" i="1"/>
  <c r="C4" i="1"/>
  <c r="C15" i="1"/>
  <c r="G15" i="1"/>
  <c r="F15" i="1"/>
  <c r="E15" i="1"/>
  <c r="H14" i="1"/>
  <c r="H13" i="1"/>
  <c r="H12" i="1"/>
  <c r="H11" i="1"/>
  <c r="H10" i="1"/>
  <c r="H9" i="1"/>
  <c r="H8" i="1"/>
  <c r="H7" i="1"/>
  <c r="G6" i="1" l="1"/>
  <c r="F6" i="1"/>
  <c r="H5" i="1"/>
  <c r="E16" i="1"/>
  <c r="H4" i="1"/>
  <c r="C6" i="1"/>
  <c r="G16" i="1"/>
  <c r="F16" i="1"/>
  <c r="H15" i="1"/>
  <c r="C16" i="1" l="1"/>
  <c r="H16" i="1" s="1"/>
  <c r="H6" i="1"/>
</calcChain>
</file>

<file path=xl/sharedStrings.xml><?xml version="1.0" encoding="utf-8"?>
<sst xmlns="http://schemas.openxmlformats.org/spreadsheetml/2006/main" count="36" uniqueCount="26">
  <si>
    <t>نوع سرفصل ها</t>
  </si>
  <si>
    <t>عنوان حسابها</t>
  </si>
  <si>
    <t>آب</t>
  </si>
  <si>
    <t>برق</t>
  </si>
  <si>
    <t>خدمات حق النظاره</t>
  </si>
  <si>
    <t>خدمات کارشناسی</t>
  </si>
  <si>
    <t>اداری</t>
  </si>
  <si>
    <t>جمع</t>
  </si>
  <si>
    <t>دستمزد غیر مستقیم</t>
  </si>
  <si>
    <t>مجموع کارمندی</t>
  </si>
  <si>
    <t>-</t>
  </si>
  <si>
    <t>مجموع کارگری</t>
  </si>
  <si>
    <t>جمع دستمزد غیر مستقیم</t>
  </si>
  <si>
    <t>سربار</t>
  </si>
  <si>
    <t>رفاهی</t>
  </si>
  <si>
    <t xml:space="preserve">سوخت </t>
  </si>
  <si>
    <t xml:space="preserve">تعمیرات </t>
  </si>
  <si>
    <t>پست</t>
  </si>
  <si>
    <t xml:space="preserve">خدمات قراردادی </t>
  </si>
  <si>
    <t>سایر هزینه ها</t>
  </si>
  <si>
    <t>استهلاک</t>
  </si>
  <si>
    <t>هزینه ذخیره سنوات و مرخصی کارکنان</t>
  </si>
  <si>
    <t>جمع سربار</t>
  </si>
  <si>
    <t>جمع کل</t>
  </si>
  <si>
    <t>مبالغ میلیون ریال</t>
  </si>
  <si>
    <t>منتهی به 1402/06/31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</si>
</sst>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78"/>
      <scheme val="minor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rightToLeft="1" tabSelected="1" view="pageBreakPreview" zoomScale="120" zoomScaleNormal="100" zoomScaleSheetLayoutView="120" workbookViewId="0">
      <selection activeCell="H1" sqref="H1"/>
    </sheetView>
  </sheetViews>
  <sheetFormatPr defaultColWidth="25.5703125" defaultRowHeight="30" customHeight="1" x14ac:dyDescent="0.25"/>
  <cols>
    <col min="2" max="2" width="26.5703125" customWidth="1"/>
    <col min="3" max="3" width="21.28515625" customWidth="1"/>
    <col min="4" max="4" width="17.7109375" customWidth="1"/>
    <col min="6" max="6" width="21.140625" customWidth="1"/>
    <col min="7" max="7" width="21.85546875" customWidth="1"/>
    <col min="8" max="8" width="21.5703125" customWidth="1"/>
  </cols>
  <sheetData>
    <row r="1" spans="1:8" ht="30" customHeight="1" x14ac:dyDescent="0.25">
      <c r="H1" s="10" t="s">
        <v>25</v>
      </c>
    </row>
    <row r="2" spans="1:8" ht="30" customHeight="1" x14ac:dyDescent="0.25">
      <c r="H2" s="9" t="s">
        <v>24</v>
      </c>
    </row>
    <row r="3" spans="1:8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30" customHeight="1" x14ac:dyDescent="0.25">
      <c r="A4" s="4" t="s">
        <v>8</v>
      </c>
      <c r="B4" s="1" t="s">
        <v>9</v>
      </c>
      <c r="C4" s="2">
        <f>55783-16684</f>
        <v>39099</v>
      </c>
      <c r="D4" s="2">
        <v>0</v>
      </c>
      <c r="E4" s="2">
        <f>52368-15662</f>
        <v>36706</v>
      </c>
      <c r="F4" s="2">
        <f>5692-1702</f>
        <v>3990</v>
      </c>
      <c r="G4" s="2">
        <f>44272-13241</f>
        <v>31031</v>
      </c>
      <c r="H4" s="2">
        <f>G4+F4+E4+C4</f>
        <v>110826</v>
      </c>
    </row>
    <row r="5" spans="1:8" ht="30" customHeight="1" x14ac:dyDescent="0.25">
      <c r="A5" s="5"/>
      <c r="B5" s="1" t="s">
        <v>11</v>
      </c>
      <c r="C5" s="2">
        <f>6008-1854</f>
        <v>4154</v>
      </c>
      <c r="D5" s="2" t="s">
        <v>10</v>
      </c>
      <c r="E5" s="2">
        <f>5641-1741</f>
        <v>3900</v>
      </c>
      <c r="F5" s="2">
        <f>613-190</f>
        <v>423</v>
      </c>
      <c r="G5" s="2">
        <f>4769-1471</f>
        <v>3298</v>
      </c>
      <c r="H5" s="2">
        <f t="shared" ref="H5:H16" si="0">G5+F5+E5+C5</f>
        <v>11775</v>
      </c>
    </row>
    <row r="6" spans="1:8" ht="30" customHeight="1" x14ac:dyDescent="0.25">
      <c r="A6" s="6" t="s">
        <v>12</v>
      </c>
      <c r="B6" s="7"/>
      <c r="C6" s="2">
        <f>SUM(C4:C5)</f>
        <v>43253</v>
      </c>
      <c r="D6" s="2"/>
      <c r="E6" s="2">
        <f>SUM(E4:E5)</f>
        <v>40606</v>
      </c>
      <c r="F6" s="2">
        <f>SUM(F4:F5)</f>
        <v>4413</v>
      </c>
      <c r="G6" s="2">
        <f>SUM(G4:G5)</f>
        <v>34329</v>
      </c>
      <c r="H6" s="2">
        <f t="shared" si="0"/>
        <v>122601</v>
      </c>
    </row>
    <row r="7" spans="1:8" ht="30" customHeight="1" x14ac:dyDescent="0.25">
      <c r="A7" s="4" t="s">
        <v>13</v>
      </c>
      <c r="B7" s="3" t="s">
        <v>14</v>
      </c>
      <c r="C7" s="2">
        <v>18538</v>
      </c>
      <c r="D7" s="2" t="s">
        <v>10</v>
      </c>
      <c r="E7" s="2">
        <v>17403</v>
      </c>
      <c r="F7" s="2">
        <v>1892</v>
      </c>
      <c r="G7" s="2">
        <v>14712</v>
      </c>
      <c r="H7" s="2">
        <f t="shared" si="0"/>
        <v>52545</v>
      </c>
    </row>
    <row r="8" spans="1:8" ht="30" customHeight="1" x14ac:dyDescent="0.25">
      <c r="A8" s="8"/>
      <c r="B8" s="1" t="s">
        <v>15</v>
      </c>
      <c r="C8" s="2">
        <v>142</v>
      </c>
      <c r="D8" s="2" t="s">
        <v>10</v>
      </c>
      <c r="E8" s="2">
        <v>133</v>
      </c>
      <c r="F8" s="2">
        <v>15</v>
      </c>
      <c r="G8" s="2">
        <v>113</v>
      </c>
      <c r="H8" s="2">
        <f t="shared" si="0"/>
        <v>403</v>
      </c>
    </row>
    <row r="9" spans="1:8" ht="30" customHeight="1" x14ac:dyDescent="0.25">
      <c r="A9" s="8"/>
      <c r="B9" s="1" t="s">
        <v>16</v>
      </c>
      <c r="C9" s="2">
        <v>9565</v>
      </c>
      <c r="D9" s="2" t="s">
        <v>10</v>
      </c>
      <c r="E9" s="2">
        <v>8979</v>
      </c>
      <c r="F9" s="2">
        <v>976</v>
      </c>
      <c r="G9" s="2">
        <v>7591</v>
      </c>
      <c r="H9" s="2">
        <f t="shared" si="0"/>
        <v>27111</v>
      </c>
    </row>
    <row r="10" spans="1:8" ht="30" customHeight="1" x14ac:dyDescent="0.25">
      <c r="A10" s="8"/>
      <c r="B10" s="1" t="s">
        <v>17</v>
      </c>
      <c r="C10" s="2">
        <v>567</v>
      </c>
      <c r="D10" s="2" t="s">
        <v>10</v>
      </c>
      <c r="E10" s="2">
        <v>533</v>
      </c>
      <c r="F10" s="2">
        <v>58</v>
      </c>
      <c r="G10" s="2">
        <v>450</v>
      </c>
      <c r="H10" s="2">
        <f t="shared" si="0"/>
        <v>1608</v>
      </c>
    </row>
    <row r="11" spans="1:8" ht="30" customHeight="1" x14ac:dyDescent="0.25">
      <c r="A11" s="8"/>
      <c r="B11" s="1" t="s">
        <v>18</v>
      </c>
      <c r="C11" s="2">
        <v>141255</v>
      </c>
      <c r="D11" s="2" t="s">
        <v>10</v>
      </c>
      <c r="E11" s="2">
        <v>132607</v>
      </c>
      <c r="F11" s="2">
        <v>14414</v>
      </c>
      <c r="G11" s="2">
        <v>112107</v>
      </c>
      <c r="H11" s="2">
        <f t="shared" si="0"/>
        <v>400383</v>
      </c>
    </row>
    <row r="12" spans="1:8" ht="30" customHeight="1" x14ac:dyDescent="0.25">
      <c r="A12" s="8"/>
      <c r="B12" s="1" t="s">
        <v>19</v>
      </c>
      <c r="C12" s="2">
        <v>41066</v>
      </c>
      <c r="D12" s="2" t="s">
        <v>10</v>
      </c>
      <c r="E12" s="2">
        <v>38552</v>
      </c>
      <c r="F12" s="2">
        <v>4190</v>
      </c>
      <c r="G12" s="2">
        <v>32593</v>
      </c>
      <c r="H12" s="2">
        <f t="shared" si="0"/>
        <v>116401</v>
      </c>
    </row>
    <row r="13" spans="1:8" ht="30" customHeight="1" x14ac:dyDescent="0.25">
      <c r="A13" s="8"/>
      <c r="B13" s="1" t="s">
        <v>20</v>
      </c>
      <c r="C13" s="2">
        <v>9080</v>
      </c>
      <c r="D13" s="2" t="s">
        <v>10</v>
      </c>
      <c r="E13" s="2">
        <v>8524</v>
      </c>
      <c r="F13" s="2">
        <v>927</v>
      </c>
      <c r="G13" s="2">
        <v>7206</v>
      </c>
      <c r="H13" s="2">
        <f t="shared" si="0"/>
        <v>25737</v>
      </c>
    </row>
    <row r="14" spans="1:8" ht="30" customHeight="1" x14ac:dyDescent="0.25">
      <c r="A14" s="8"/>
      <c r="B14" s="1" t="s">
        <v>21</v>
      </c>
      <c r="C14" s="2">
        <v>0</v>
      </c>
      <c r="D14" s="2" t="s">
        <v>10</v>
      </c>
      <c r="E14" s="2">
        <v>0</v>
      </c>
      <c r="F14" s="2">
        <v>0</v>
      </c>
      <c r="G14" s="2">
        <v>0</v>
      </c>
      <c r="H14" s="2">
        <f t="shared" si="0"/>
        <v>0</v>
      </c>
    </row>
    <row r="15" spans="1:8" ht="30" customHeight="1" x14ac:dyDescent="0.25">
      <c r="A15" s="5"/>
      <c r="B15" s="1" t="s">
        <v>22</v>
      </c>
      <c r="C15" s="2">
        <f>SUM(C7:C14)</f>
        <v>220213</v>
      </c>
      <c r="D15" s="2" t="s">
        <v>10</v>
      </c>
      <c r="E15" s="2">
        <f>SUM(E7:E14)</f>
        <v>206731</v>
      </c>
      <c r="F15" s="2">
        <f>SUM(F7:F14)</f>
        <v>22472</v>
      </c>
      <c r="G15" s="2">
        <f>SUM(G7:G14)</f>
        <v>174772</v>
      </c>
      <c r="H15" s="2">
        <f t="shared" si="0"/>
        <v>624188</v>
      </c>
    </row>
    <row r="16" spans="1:8" ht="30" customHeight="1" x14ac:dyDescent="0.25">
      <c r="A16" s="6" t="s">
        <v>23</v>
      </c>
      <c r="B16" s="7"/>
      <c r="C16" s="2">
        <f>C6+C15</f>
        <v>263466</v>
      </c>
      <c r="D16" s="2" t="s">
        <v>10</v>
      </c>
      <c r="E16" s="2">
        <f t="shared" ref="E16:F16" si="1">E6+E15</f>
        <v>247337</v>
      </c>
      <c r="F16" s="2">
        <f t="shared" si="1"/>
        <v>26885</v>
      </c>
      <c r="G16" s="2">
        <f>G6+G15</f>
        <v>209101</v>
      </c>
      <c r="H16" s="2">
        <f t="shared" si="0"/>
        <v>746789</v>
      </c>
    </row>
  </sheetData>
  <mergeCells count="4">
    <mergeCell ref="A4:A5"/>
    <mergeCell ref="A6:B6"/>
    <mergeCell ref="A7:A15"/>
    <mergeCell ref="A16:B16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(2)نهایی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Mahsa Moradzadegan</dc:creator>
  <cp:lastModifiedBy>Marzieh Barzegar</cp:lastModifiedBy>
  <dcterms:created xsi:type="dcterms:W3CDTF">2023-04-30T13:32:27Z</dcterms:created>
  <dcterms:modified xsi:type="dcterms:W3CDTF">2024-04-24T10:34:47Z</dcterms:modified>
</cp:coreProperties>
</file>